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pph\PRJ\vuitest\beiträge\"/>
    </mc:Choice>
  </mc:AlternateContent>
  <bookViews>
    <workbookView xWindow="0" yWindow="0" windowWidth="23040" windowHeight="9192"/>
  </bookViews>
  <sheets>
    <sheet name="Auswertung" sheetId="2" r:id="rId1"/>
    <sheet name="Anmerkungen" sheetId="3" r:id="rId2"/>
    <sheet name="Fragen" sheetId="1" r:id="rId3"/>
  </sheets>
  <definedNames>
    <definedName name="Antwortenliste">Fragen!$C$8:$C$44</definedName>
    <definedName name="Fragenkatalog">Fragen!$B$8:$B$44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" i="1" l="1"/>
  <c r="A43" i="1"/>
  <c r="A42" i="1"/>
  <c r="A41" i="1"/>
  <c r="A38" i="1"/>
  <c r="A37" i="1"/>
  <c r="A36" i="1"/>
  <c r="A35" i="1"/>
  <c r="A34" i="1"/>
  <c r="A31" i="1"/>
  <c r="A30" i="1"/>
  <c r="A29" i="1"/>
  <c r="A26" i="1"/>
  <c r="A25" i="1"/>
  <c r="A24" i="1"/>
  <c r="A23" i="1"/>
  <c r="A22" i="1"/>
  <c r="A21" i="1"/>
  <c r="A20" i="1"/>
  <c r="A19" i="1"/>
  <c r="A18" i="1"/>
  <c r="A15" i="1"/>
  <c r="A14" i="1"/>
  <c r="A13" i="1"/>
  <c r="A12" i="1"/>
  <c r="A11" i="1"/>
  <c r="A10" i="1"/>
  <c r="A9" i="1"/>
  <c r="A15" i="2"/>
  <c r="A14" i="2"/>
  <c r="A13" i="2"/>
  <c r="A12" i="2"/>
  <c r="A11" i="2"/>
  <c r="D15" i="2" l="1"/>
  <c r="D14" i="2"/>
  <c r="D13" i="2"/>
  <c r="D12" i="2"/>
  <c r="D11" i="2"/>
  <c r="E11" i="2"/>
  <c r="F11" i="2"/>
  <c r="G11" i="2"/>
  <c r="E12" i="2"/>
  <c r="F12" i="2"/>
  <c r="G12" i="2"/>
  <c r="E13" i="2"/>
  <c r="F13" i="2"/>
  <c r="G13" i="2"/>
  <c r="E14" i="2"/>
  <c r="F14" i="2"/>
  <c r="G14" i="2"/>
  <c r="E15" i="2"/>
  <c r="F15" i="2"/>
  <c r="G15" i="2"/>
  <c r="D16" i="2"/>
  <c r="F16" i="2"/>
  <c r="C17" i="2"/>
  <c r="B15" i="2" l="1"/>
  <c r="B11" i="2"/>
  <c r="B12" i="2"/>
  <c r="B13" i="2"/>
  <c r="B14" i="2"/>
  <c r="G16" i="2"/>
  <c r="E16" i="2"/>
  <c r="B16" i="2" s="1"/>
  <c r="E17" i="2"/>
  <c r="D17" i="2"/>
  <c r="B17" i="2" l="1"/>
</calcChain>
</file>

<file path=xl/sharedStrings.xml><?xml version="1.0" encoding="utf-8"?>
<sst xmlns="http://schemas.openxmlformats.org/spreadsheetml/2006/main" count="75" uniqueCount="68">
  <si>
    <t>Checkliste Testergebnisse</t>
  </si>
  <si>
    <t>Art der Tests</t>
  </si>
  <si>
    <t>Testumgebung</t>
  </si>
  <si>
    <t>Schlussfolgerungen</t>
  </si>
  <si>
    <t>Ja</t>
  </si>
  <si>
    <t>Nein</t>
  </si>
  <si>
    <t>Erfüllung</t>
  </si>
  <si>
    <t>Fragen</t>
  </si>
  <si>
    <t>Wichtung</t>
  </si>
  <si>
    <t>Bewertungsverfahren</t>
  </si>
  <si>
    <t>Gesamt ungewichtet</t>
  </si>
  <si>
    <t>Gesamt gewichtet</t>
  </si>
  <si>
    <t>Getestetes Dokument</t>
  </si>
  <si>
    <t>Prüfer</t>
  </si>
  <si>
    <t>Prüfdatum</t>
  </si>
  <si>
    <t>n.v.</t>
  </si>
  <si>
    <t>Kriterien</t>
  </si>
  <si>
    <t>Auswertung</t>
  </si>
  <si>
    <t>-&gt; Fragen</t>
  </si>
  <si>
    <t>Fragenkatalog</t>
  </si>
  <si>
    <t>Wurde der Testgegenstand beschrieben?</t>
  </si>
  <si>
    <t>Wurde die Versionsnummer der getesteten Applikation angegeben?</t>
  </si>
  <si>
    <t>Wurden die Applikationsteile im Test benannt?</t>
  </si>
  <si>
    <t>Wurden die Applikationsteile außerhalb des Tests benannt?</t>
  </si>
  <si>
    <t>Wurden nicht getestete Applikationsanteile benannt?</t>
  </si>
  <si>
    <t>-&gt; Auswertung</t>
  </si>
  <si>
    <t>Wurde auf die Anforderungen verwiesen?</t>
  </si>
  <si>
    <t>Wurde die Versionsnummer der Anforderungen genannt?</t>
  </si>
  <si>
    <t>Wurde die Anzahl geplanter Testfälle angegeben?</t>
  </si>
  <si>
    <t>Wurde die Anzahl durchgeführter Testfälle angegeben?</t>
  </si>
  <si>
    <t>Wurde die Anzahl nicht durchgeführter Testfälle angegeben?</t>
  </si>
  <si>
    <t>Wurden Ursachen für nicht durchgeführte Testfälle beschrieben?</t>
  </si>
  <si>
    <t>Wurde die Anzahl bestandener und gescheiterter Testfälle angegeben?</t>
  </si>
  <si>
    <t>Wurden gescheiterte Testfälle nach Status und Schweregrad dargestellt?</t>
  </si>
  <si>
    <t>Wurden die gescheiterte Testfälle nach Funktion dargestellt?</t>
  </si>
  <si>
    <t>Wurde die Art des durchgeführten Tests beannnt?</t>
  </si>
  <si>
    <t>Wurde die Art des durchgeführten Tests beschrieben?</t>
  </si>
  <si>
    <t>Wurde die Art des durchgeführten Tests begründet?</t>
  </si>
  <si>
    <t>Wurde der Testaufbau beschrieben?</t>
  </si>
  <si>
    <t>Wurden die eingesetzten Werkzeuge benannt?</t>
  </si>
  <si>
    <t>Wurden Erkenntnisse während des Testablaufs über das Testverfahren beschrieben?</t>
  </si>
  <si>
    <t>Wurden Empfehlungen für die Testdurchführung abgeleitet?</t>
  </si>
  <si>
    <t>Wurden die Endekriterien für die Testdurchführung benannt?</t>
  </si>
  <si>
    <t>Wurde beschrieben,  ob die Endekriterien erreicht wurden?</t>
  </si>
  <si>
    <t>Wurden Schlussfolgerungen aus dem Test dargestellt?</t>
  </si>
  <si>
    <t>Wurde eine Inbetriebnahmeempfehlung gegeben?</t>
  </si>
  <si>
    <t>***</t>
  </si>
  <si>
    <t>Ende der Liste</t>
  </si>
  <si>
    <t>Auswahl</t>
  </si>
  <si>
    <t>Testgegenstand</t>
  </si>
  <si>
    <t>Unbea.</t>
  </si>
  <si>
    <t>Wurde der Testaufbau benannt?</t>
  </si>
  <si>
    <t>-&gt; Anmerkungen</t>
  </si>
  <si>
    <t>-&gt; Ausw</t>
  </si>
  <si>
    <t>1.</t>
  </si>
  <si>
    <t>3.</t>
  </si>
  <si>
    <t>4.</t>
  </si>
  <si>
    <t>5.</t>
  </si>
  <si>
    <t>2.</t>
  </si>
  <si>
    <t>Wurde die zu testende Applikation benannt?</t>
  </si>
  <si>
    <t>Wurde die zu testende Applikation beschrieben?</t>
  </si>
  <si>
    <t>Anmerkungen</t>
  </si>
  <si>
    <t>Befriedigend unter</t>
  </si>
  <si>
    <t>Gut ab</t>
  </si>
  <si>
    <t>https://vuitest.speech-and-phone.de</t>
  </si>
  <si>
    <t>https://www.speech-and-phone.de</t>
  </si>
  <si>
    <t>Blog:</t>
  </si>
  <si>
    <t>Webseite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</si>
</sst>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2" borderId="2" applyNumberFormat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3" fillId="0" borderId="1" xfId="3" applyAlignment="1">
      <alignment vertical="top"/>
    </xf>
    <xf numFmtId="0" fontId="3" fillId="0" borderId="1" xfId="3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9" fontId="6" fillId="0" borderId="0" xfId="1" applyFont="1" applyAlignment="1">
      <alignment vertical="top"/>
    </xf>
    <xf numFmtId="9" fontId="4" fillId="2" borderId="2" xfId="4" applyNumberFormat="1" applyAlignment="1">
      <alignment vertical="top"/>
    </xf>
    <xf numFmtId="0" fontId="4" fillId="2" borderId="2" xfId="4" applyAlignment="1">
      <alignment vertical="top"/>
    </xf>
    <xf numFmtId="0" fontId="7" fillId="0" borderId="0" xfId="6" applyAlignment="1">
      <alignment vertical="top"/>
    </xf>
    <xf numFmtId="0" fontId="7" fillId="0" borderId="0" xfId="6" quotePrefix="1"/>
    <xf numFmtId="0" fontId="4" fillId="2" borderId="4" xfId="4" applyBorder="1" applyAlignment="1">
      <alignment vertical="top"/>
    </xf>
    <xf numFmtId="0" fontId="5" fillId="0" borderId="3" xfId="5" applyBorder="1" applyAlignment="1">
      <alignment vertical="top"/>
    </xf>
    <xf numFmtId="164" fontId="0" fillId="0" borderId="0" xfId="1" applyNumberFormat="1" applyFont="1" applyAlignment="1">
      <alignment vertical="top"/>
    </xf>
    <xf numFmtId="164" fontId="6" fillId="0" borderId="0" xfId="1" applyNumberFormat="1" applyFont="1" applyAlignment="1">
      <alignment vertical="top"/>
    </xf>
    <xf numFmtId="0" fontId="6" fillId="0" borderId="0" xfId="0" applyFont="1" applyAlignment="1">
      <alignment horizontal="right" vertical="top"/>
    </xf>
    <xf numFmtId="0" fontId="2" fillId="0" borderId="0" xfId="2" applyAlignment="1">
      <alignment horizontal="center" vertical="top"/>
    </xf>
    <xf numFmtId="0" fontId="3" fillId="0" borderId="1" xfId="3" applyAlignment="1">
      <alignment horizontal="center" vertical="top" wrapText="1"/>
    </xf>
    <xf numFmtId="0" fontId="4" fillId="2" borderId="5" xfId="4" applyBorder="1" applyAlignment="1">
      <alignment horizontal="left" vertical="top" wrapText="1"/>
    </xf>
    <xf numFmtId="0" fontId="4" fillId="2" borderId="0" xfId="4" applyBorder="1" applyAlignment="1">
      <alignment horizontal="left" vertical="top"/>
    </xf>
    <xf numFmtId="14" fontId="4" fillId="2" borderId="5" xfId="4" applyNumberFormat="1" applyBorder="1" applyAlignment="1">
      <alignment horizontal="left" vertical="top"/>
    </xf>
    <xf numFmtId="0" fontId="3" fillId="0" borderId="1" xfId="3" applyAlignment="1">
      <alignment horizontal="center"/>
    </xf>
    <xf numFmtId="0" fontId="7" fillId="0" borderId="0" xfId="6"/>
    <xf numFmtId="0" fontId="4" fillId="2" borderId="2" xfId="4"/>
    <xf numFmtId="0" fontId="4" fillId="2" borderId="2" xfId="4" applyProtection="1">
      <protection locked="0"/>
    </xf>
  </cellXfs>
  <cellStyles count="7">
    <cellStyle name="Eingabe" xfId="4" builtinId="20" customBuiltin="1"/>
    <cellStyle name="Erklärender Text" xfId="5" builtinId="53"/>
    <cellStyle name="Link" xfId="6" builtinId="8"/>
    <cellStyle name="Prozent" xfId="1" builtinId="5"/>
    <cellStyle name="Standard" xfId="0" builtinId="0"/>
    <cellStyle name="Überschrift" xfId="2" builtinId="15"/>
    <cellStyle name="Überschrift 1" xfId="3" builtinId="16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general" vertical="top" textRotation="0" wrapText="0" indent="0" justifyLastLine="0" shrinkToFit="0" readingOrder="0"/>
    </dxf>
    <dxf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10:G17" totalsRowShown="0" headerRowDxfId="10" dataDxfId="9">
  <autoFilter ref="A10:G17"/>
  <tableColumns count="7">
    <tableColumn id="1" name="Kriterien"/>
    <tableColumn id="2" name="Erfüllung" dataDxfId="8" dataCellStyle="Prozent">
      <calculatedColumnFormula>E11/D11</calculatedColumnFormula>
    </tableColumn>
    <tableColumn id="3" name="Wichtung" dataDxfId="7" dataCellStyle="Prozent"/>
    <tableColumn id="4" name="Fragen" dataDxfId="6"/>
    <tableColumn id="5" name="Ja" dataDxfId="5"/>
    <tableColumn id="6" name="Nein" dataDxfId="4"/>
    <tableColumn id="7" name="Unbea." dataDxfId="3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hyperlink" Target="https://vuitest.speech-and-phone.de/" TargetMode="External"/><Relationship Id="rId1" Type="http://schemas.openxmlformats.org/officeDocument/2006/relationships/hyperlink" Target="https://www.speech-and-phone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sqref="A1:G1"/>
    </sheetView>
  </sheetViews>
  <sheetFormatPr baseColWidth="10" defaultRowHeight="14.4" x14ac:dyDescent="0.3"/>
  <cols>
    <col min="1" max="1" width="25.77734375" customWidth="1"/>
    <col min="2" max="7" width="11.77734375" customWidth="1"/>
    <col min="8" max="8" width="12.77734375" customWidth="1"/>
  </cols>
  <sheetData>
    <row r="1" spans="1:7" ht="23.4" x14ac:dyDescent="0.3">
      <c r="A1" s="18" t="s">
        <v>0</v>
      </c>
      <c r="B1" s="18"/>
      <c r="C1" s="18"/>
      <c r="D1" s="18"/>
      <c r="E1" s="18"/>
      <c r="F1" s="18"/>
      <c r="G1" s="18"/>
    </row>
    <row r="2" spans="1:7" ht="20.399999999999999" thickBot="1" x14ac:dyDescent="0.35">
      <c r="A2" s="19" t="s">
        <v>17</v>
      </c>
      <c r="B2" s="19"/>
      <c r="C2" s="19"/>
      <c r="D2" s="19"/>
      <c r="E2" s="19"/>
      <c r="F2" s="19"/>
      <c r="G2" s="19"/>
    </row>
    <row r="3" spans="1:7" ht="15" thickTop="1" x14ac:dyDescent="0.3">
      <c r="A3" s="12" t="s">
        <v>18</v>
      </c>
      <c r="B3" s="12" t="s">
        <v>52</v>
      </c>
    </row>
    <row r="5" spans="1:7" ht="28.95" customHeight="1" x14ac:dyDescent="0.3">
      <c r="A5" s="6" t="s">
        <v>12</v>
      </c>
      <c r="B5" s="20"/>
      <c r="C5" s="21"/>
      <c r="D5" s="21"/>
      <c r="E5" s="21"/>
      <c r="F5" s="21"/>
      <c r="G5" s="21"/>
    </row>
    <row r="6" spans="1:7" x14ac:dyDescent="0.3">
      <c r="A6" s="6" t="s">
        <v>13</v>
      </c>
      <c r="B6" s="20"/>
      <c r="C6" s="21"/>
      <c r="D6" s="21"/>
      <c r="E6" s="21"/>
      <c r="F6" s="21"/>
      <c r="G6" s="21"/>
    </row>
    <row r="7" spans="1:7" x14ac:dyDescent="0.3">
      <c r="A7" s="6" t="s">
        <v>14</v>
      </c>
      <c r="B7" s="22"/>
      <c r="C7" s="21"/>
      <c r="D7" s="21"/>
      <c r="E7" s="21"/>
      <c r="F7" s="21"/>
      <c r="G7" s="21"/>
    </row>
    <row r="10" spans="1:7" x14ac:dyDescent="0.3">
      <c r="A10" s="7" t="s">
        <v>16</v>
      </c>
      <c r="B10" s="7" t="s">
        <v>6</v>
      </c>
      <c r="C10" s="7" t="s">
        <v>8</v>
      </c>
      <c r="D10" s="7" t="s">
        <v>7</v>
      </c>
      <c r="E10" s="7" t="s">
        <v>4</v>
      </c>
      <c r="F10" s="7" t="s">
        <v>5</v>
      </c>
      <c r="G10" s="7" t="s">
        <v>50</v>
      </c>
    </row>
    <row r="11" spans="1:7" x14ac:dyDescent="0.3">
      <c r="A11" s="11" t="str">
        <f>Fragen!A8&amp;" "&amp;Fragen!B8</f>
        <v>1. Testgegenstand</v>
      </c>
      <c r="B11" s="15">
        <f>E11/D11</f>
        <v>0</v>
      </c>
      <c r="C11" s="9">
        <v>0.2</v>
      </c>
      <c r="D11" s="2">
        <f>COUNTA(Fragen!B9:B15)</f>
        <v>7</v>
      </c>
      <c r="E11" s="2">
        <f>COUNTIF(Fragen!C9:C15,"=Ja")</f>
        <v>0</v>
      </c>
      <c r="F11" s="2">
        <f>COUNTIF(Fragen!C9:C15,"=Nein")</f>
        <v>0</v>
      </c>
      <c r="G11" s="2">
        <f>COUNTIF(Fragen!C9:C15,"=")</f>
        <v>7</v>
      </c>
    </row>
    <row r="12" spans="1:7" x14ac:dyDescent="0.3">
      <c r="A12" s="11" t="str">
        <f>Fragen!A17&amp;" "&amp;Fragen!B17</f>
        <v>2. Bewertungsverfahren</v>
      </c>
      <c r="B12" s="15">
        <f>E12/D12</f>
        <v>0</v>
      </c>
      <c r="C12" s="9">
        <v>0.5</v>
      </c>
      <c r="D12" s="2">
        <f>COUNTA(Fragen!B18:B26)</f>
        <v>9</v>
      </c>
      <c r="E12" s="2">
        <f>COUNTIF(Fragen!C18:C26,"=Ja")</f>
        <v>0</v>
      </c>
      <c r="F12" s="2">
        <f>COUNTIF(Fragen!C18:C26,"=Nein")</f>
        <v>0</v>
      </c>
      <c r="G12" s="2">
        <f>COUNTIF(Fragen!C18:C26,"=")</f>
        <v>9</v>
      </c>
    </row>
    <row r="13" spans="1:7" x14ac:dyDescent="0.3">
      <c r="A13" s="11" t="str">
        <f>Fragen!A28&amp;" "&amp;Fragen!B28</f>
        <v>3. Art der Tests</v>
      </c>
      <c r="B13" s="15">
        <f>E13/D13</f>
        <v>0</v>
      </c>
      <c r="C13" s="9">
        <v>0.05</v>
      </c>
      <c r="D13" s="2">
        <f>COUNTA(Fragen!B29:B31)</f>
        <v>3</v>
      </c>
      <c r="E13" s="2">
        <f>COUNTIF(Fragen!C29:C31,"=Ja")</f>
        <v>0</v>
      </c>
      <c r="F13" s="2">
        <f>COUNTIF(Fragen!C29:C31,"=Nein")</f>
        <v>0</v>
      </c>
      <c r="G13" s="2">
        <f>COUNTIF(Fragen!C29:C31,"=")</f>
        <v>3</v>
      </c>
    </row>
    <row r="14" spans="1:7" x14ac:dyDescent="0.3">
      <c r="A14" s="11" t="str">
        <f>Fragen!A33&amp;" "&amp;Fragen!B33</f>
        <v>4. Testumgebung</v>
      </c>
      <c r="B14" s="15">
        <f>E14/D14</f>
        <v>0</v>
      </c>
      <c r="C14" s="9">
        <v>0.2</v>
      </c>
      <c r="D14" s="2">
        <f>COUNTA(Fragen!B35:B38)</f>
        <v>4</v>
      </c>
      <c r="E14" s="2">
        <f>COUNTIF(Fragen!C35:C38,"=Ja")</f>
        <v>0</v>
      </c>
      <c r="F14" s="2">
        <f>COUNTIF(Fragen!C35:C38,"=Nein")</f>
        <v>0</v>
      </c>
      <c r="G14" s="2">
        <f>COUNTIF(Fragen!C35:C38,"=")</f>
        <v>4</v>
      </c>
    </row>
    <row r="15" spans="1:7" x14ac:dyDescent="0.3">
      <c r="A15" s="11" t="str">
        <f>Fragen!A40&amp;" "&amp;Fragen!B40</f>
        <v>5. Schlussfolgerungen</v>
      </c>
      <c r="B15" s="15">
        <f>E15/D15</f>
        <v>0</v>
      </c>
      <c r="C15" s="9">
        <v>0.05</v>
      </c>
      <c r="D15" s="2">
        <f>COUNTA(Fragen!B41:B44)</f>
        <v>4</v>
      </c>
      <c r="E15" s="2">
        <f>COUNTIF(Fragen!C41:C44,"=Ja")</f>
        <v>0</v>
      </c>
      <c r="F15" s="2">
        <f>COUNTIF(Fragen!C41:C44,"=Nein")</f>
        <v>0</v>
      </c>
      <c r="G15" s="2">
        <f>COUNTIF(Fragen!C41:C44,"=")</f>
        <v>4</v>
      </c>
    </row>
    <row r="16" spans="1:7" x14ac:dyDescent="0.3">
      <c r="A16" s="7" t="s">
        <v>10</v>
      </c>
      <c r="B16" s="16">
        <f>E16/D16</f>
        <v>0</v>
      </c>
      <c r="C16" s="17" t="s">
        <v>15</v>
      </c>
      <c r="D16" s="7">
        <f>COUNTA(Fragenkatalog)</f>
        <v>33</v>
      </c>
      <c r="E16" s="7">
        <f>SUM(E11:E15)</f>
        <v>0</v>
      </c>
      <c r="F16" s="7">
        <f>COUNTIF(Antwortenliste,"=Nein")</f>
        <v>0</v>
      </c>
      <c r="G16" s="7">
        <f>SUM(G11:G15)</f>
        <v>27</v>
      </c>
    </row>
    <row r="17" spans="1:7" x14ac:dyDescent="0.3">
      <c r="A17" s="6" t="s">
        <v>11</v>
      </c>
      <c r="B17" s="16">
        <f>E17/D17</f>
        <v>0</v>
      </c>
      <c r="C17" s="8">
        <f>SUM(C11:C15)</f>
        <v>1</v>
      </c>
      <c r="D17" s="7">
        <f>C11*D11+C12*D12+D13*C13+D14*C14+D15*C15</f>
        <v>7.0500000000000007</v>
      </c>
      <c r="E17" s="7">
        <f>E11*C11+E12*C12+E13*C13+E14*C14+E15*C15</f>
        <v>0</v>
      </c>
      <c r="F17" s="17" t="s">
        <v>15</v>
      </c>
      <c r="G17" s="17" t="s">
        <v>15</v>
      </c>
    </row>
    <row r="20" spans="1:7" x14ac:dyDescent="0.3">
      <c r="A20" t="s">
        <v>66</v>
      </c>
      <c r="B20" s="24" t="s">
        <v>64</v>
      </c>
    </row>
    <row r="21" spans="1:7" x14ac:dyDescent="0.3">
      <c r="A21" t="s">
        <v>67</v>
      </c>
      <c r="B21" s="24" t="s">
        <v>65</v>
      </c>
    </row>
  </sheetData>
  <sheetProtection algorithmName="SHA-512" hashValue="MkcX+b7wRWjy67E5jblnzGcpexNq3I5WOCsoweiOHn0SEVbA338reU26NecDK/sNk0sTlcYaONaBa7NyR1VpzA==" saltValue="1qtts8JQSh0GZJQX93ta6Q==" spinCount="100000" sheet="1" objects="1" scenarios="1"/>
  <mergeCells count="5">
    <mergeCell ref="A1:G1"/>
    <mergeCell ref="A2:G2"/>
    <mergeCell ref="B5:G5"/>
    <mergeCell ref="B6:G6"/>
    <mergeCell ref="B7:G7"/>
  </mergeCells>
  <conditionalFormatting sqref="C17">
    <cfRule type="cellIs" dxfId="2" priority="3" operator="lessThan">
      <formula>1</formula>
    </cfRule>
    <cfRule type="cellIs" dxfId="1" priority="4" operator="greaterThan">
      <formula>1</formula>
    </cfRule>
  </conditionalFormatting>
  <conditionalFormatting sqref="G11:G15">
    <cfRule type="cellIs" dxfId="0" priority="2" operator="greaterThan">
      <formula>0</formula>
    </cfRule>
  </conditionalFormatting>
  <hyperlinks>
    <hyperlink ref="A11" location="Fragen!A4" display="Fragen!A4"/>
    <hyperlink ref="A3" location="Fragen!A1" display="-&gt; Fragen"/>
    <hyperlink ref="A12" location="Fragen!A4" display="Fragen!A4"/>
    <hyperlink ref="A13" location="Fragen!A4" display="Fragen!A4"/>
    <hyperlink ref="A14" location="Fragen!A4" display="Fragen!A4"/>
    <hyperlink ref="A15" location="Fragen!A4" display="Fragen!A4"/>
    <hyperlink ref="B3" location="Anmerkungen!A1" display="-&gt; Anmerkungen"/>
    <hyperlink ref="B21" r:id="rId1"/>
    <hyperlink ref="B20" r:id="rId2"/>
  </hyperlinks>
  <pageMargins left="0.7" right="0.7" top="0.78740157499999996" bottom="0.78740157499999996" header="0.3" footer="0.3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B330C5D0-78D5-4C99-9C21-02D4D35CF170}">
            <x14:iconSet iconSet="3Symbols2">
              <x14:cfvo type="percent">
                <xm:f>0</xm:f>
              </x14:cfvo>
              <x14:cfvo type="num">
                <xm:f>Fragen!$C$6</xm:f>
              </x14:cfvo>
              <x14:cfvo type="num">
                <xm:f>Fragen!$C$5</xm:f>
              </x14:cfvo>
            </x14:iconSet>
          </x14:cfRule>
          <xm:sqref>B11:B17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5" sqref="A5"/>
    </sheetView>
  </sheetViews>
  <sheetFormatPr baseColWidth="10" defaultRowHeight="14.4" x14ac:dyDescent="0.3"/>
  <sheetData>
    <row r="1" spans="1:7" ht="23.4" x14ac:dyDescent="0.3">
      <c r="A1" s="18" t="s">
        <v>0</v>
      </c>
      <c r="B1" s="18"/>
      <c r="C1" s="18"/>
      <c r="D1" s="18"/>
      <c r="E1" s="18"/>
      <c r="F1" s="18"/>
      <c r="G1" s="18"/>
    </row>
    <row r="2" spans="1:7" ht="20.399999999999999" thickBot="1" x14ac:dyDescent="0.45">
      <c r="A2" s="23" t="s">
        <v>61</v>
      </c>
      <c r="B2" s="23"/>
      <c r="C2" s="23"/>
      <c r="D2" s="23"/>
      <c r="E2" s="23"/>
      <c r="F2" s="23"/>
      <c r="G2" s="23"/>
    </row>
    <row r="3" spans="1:7" ht="15" thickTop="1" x14ac:dyDescent="0.3">
      <c r="A3" s="12" t="s">
        <v>18</v>
      </c>
      <c r="B3" s="12" t="s">
        <v>25</v>
      </c>
    </row>
    <row r="5" spans="1:7" x14ac:dyDescent="0.3">
      <c r="A5" s="26"/>
      <c r="B5" s="26"/>
      <c r="C5" s="26"/>
      <c r="D5" s="26"/>
      <c r="E5" s="26"/>
      <c r="F5" s="26"/>
      <c r="G5" s="26"/>
    </row>
    <row r="6" spans="1:7" x14ac:dyDescent="0.3">
      <c r="A6" s="26"/>
      <c r="B6" s="26"/>
      <c r="C6" s="26"/>
      <c r="D6" s="26"/>
      <c r="E6" s="26"/>
      <c r="F6" s="26"/>
      <c r="G6" s="26"/>
    </row>
    <row r="7" spans="1:7" x14ac:dyDescent="0.3">
      <c r="A7" s="26"/>
      <c r="B7" s="26"/>
      <c r="C7" s="26"/>
      <c r="D7" s="26"/>
      <c r="E7" s="26"/>
      <c r="F7" s="26"/>
      <c r="G7" s="26"/>
    </row>
    <row r="8" spans="1:7" x14ac:dyDescent="0.3">
      <c r="A8" s="26"/>
      <c r="B8" s="26"/>
      <c r="C8" s="26"/>
      <c r="D8" s="26"/>
      <c r="E8" s="26"/>
      <c r="F8" s="26"/>
      <c r="G8" s="26"/>
    </row>
    <row r="9" spans="1:7" x14ac:dyDescent="0.3">
      <c r="A9" s="26"/>
      <c r="B9" s="26"/>
      <c r="C9" s="26"/>
      <c r="D9" s="26"/>
      <c r="E9" s="26"/>
      <c r="F9" s="26"/>
      <c r="G9" s="26"/>
    </row>
    <row r="10" spans="1:7" x14ac:dyDescent="0.3">
      <c r="A10" s="26"/>
      <c r="B10" s="26"/>
      <c r="C10" s="26"/>
      <c r="D10" s="26"/>
      <c r="E10" s="26"/>
      <c r="F10" s="26"/>
      <c r="G10" s="26"/>
    </row>
    <row r="11" spans="1:7" x14ac:dyDescent="0.3">
      <c r="A11" s="26"/>
      <c r="B11" s="26"/>
      <c r="C11" s="26"/>
      <c r="D11" s="26"/>
      <c r="E11" s="26"/>
      <c r="F11" s="26"/>
      <c r="G11" s="26"/>
    </row>
    <row r="12" spans="1:7" x14ac:dyDescent="0.3">
      <c r="A12" s="26"/>
      <c r="B12" s="26"/>
      <c r="C12" s="26"/>
      <c r="D12" s="26"/>
      <c r="E12" s="26"/>
      <c r="F12" s="26"/>
      <c r="G12" s="26"/>
    </row>
    <row r="13" spans="1:7" x14ac:dyDescent="0.3">
      <c r="A13" s="26"/>
      <c r="B13" s="26"/>
      <c r="C13" s="26"/>
      <c r="D13" s="26"/>
      <c r="E13" s="26"/>
      <c r="F13" s="26"/>
      <c r="G13" s="26"/>
    </row>
    <row r="14" spans="1:7" x14ac:dyDescent="0.3">
      <c r="A14" s="26"/>
      <c r="B14" s="26"/>
      <c r="C14" s="26"/>
      <c r="D14" s="26"/>
      <c r="E14" s="26"/>
      <c r="F14" s="26"/>
      <c r="G14" s="26"/>
    </row>
    <row r="15" spans="1:7" x14ac:dyDescent="0.3">
      <c r="A15" s="26"/>
      <c r="B15" s="26"/>
      <c r="C15" s="26"/>
      <c r="D15" s="26"/>
      <c r="E15" s="26"/>
      <c r="F15" s="26"/>
      <c r="G15" s="26"/>
    </row>
    <row r="16" spans="1:7" x14ac:dyDescent="0.3">
      <c r="A16" s="26"/>
      <c r="B16" s="26"/>
      <c r="C16" s="26"/>
      <c r="D16" s="26"/>
      <c r="E16" s="26"/>
      <c r="F16" s="26"/>
      <c r="G16" s="26"/>
    </row>
    <row r="17" spans="1:7" x14ac:dyDescent="0.3">
      <c r="A17" s="26"/>
      <c r="B17" s="26"/>
      <c r="C17" s="26"/>
      <c r="D17" s="26"/>
      <c r="E17" s="26"/>
      <c r="F17" s="26"/>
      <c r="G17" s="26"/>
    </row>
    <row r="18" spans="1:7" x14ac:dyDescent="0.3">
      <c r="A18" s="26"/>
      <c r="B18" s="26"/>
      <c r="C18" s="26"/>
      <c r="D18" s="26"/>
      <c r="E18" s="26"/>
      <c r="F18" s="26"/>
      <c r="G18" s="26"/>
    </row>
    <row r="19" spans="1:7" x14ac:dyDescent="0.3">
      <c r="A19" s="26"/>
      <c r="B19" s="26"/>
      <c r="C19" s="26"/>
      <c r="D19" s="26"/>
      <c r="E19" s="26"/>
      <c r="F19" s="26"/>
      <c r="G19" s="26"/>
    </row>
    <row r="20" spans="1:7" x14ac:dyDescent="0.3">
      <c r="A20" s="26"/>
      <c r="B20" s="26"/>
      <c r="C20" s="26"/>
      <c r="D20" s="26"/>
      <c r="E20" s="26"/>
      <c r="F20" s="26"/>
      <c r="G20" s="26"/>
    </row>
    <row r="21" spans="1:7" x14ac:dyDescent="0.3">
      <c r="A21" s="26"/>
      <c r="B21" s="26"/>
      <c r="C21" s="26"/>
      <c r="D21" s="26"/>
      <c r="E21" s="26"/>
      <c r="F21" s="26"/>
      <c r="G21" s="26"/>
    </row>
    <row r="22" spans="1:7" x14ac:dyDescent="0.3">
      <c r="A22" s="26"/>
      <c r="B22" s="26"/>
      <c r="C22" s="26"/>
      <c r="D22" s="26"/>
      <c r="E22" s="26"/>
      <c r="F22" s="26"/>
      <c r="G22" s="26"/>
    </row>
    <row r="23" spans="1:7" x14ac:dyDescent="0.3">
      <c r="A23" s="26"/>
      <c r="B23" s="26"/>
      <c r="C23" s="26"/>
      <c r="D23" s="26"/>
      <c r="E23" s="26"/>
      <c r="F23" s="26"/>
      <c r="G23" s="26"/>
    </row>
    <row r="24" spans="1:7" x14ac:dyDescent="0.3">
      <c r="A24" s="26"/>
      <c r="B24" s="26"/>
      <c r="C24" s="26"/>
      <c r="D24" s="26"/>
      <c r="E24" s="26"/>
      <c r="F24" s="26"/>
      <c r="G24" s="26"/>
    </row>
    <row r="25" spans="1:7" x14ac:dyDescent="0.3">
      <c r="A25" s="26"/>
      <c r="B25" s="26"/>
      <c r="C25" s="26"/>
      <c r="D25" s="26"/>
      <c r="E25" s="26"/>
      <c r="F25" s="26"/>
      <c r="G25" s="26"/>
    </row>
    <row r="26" spans="1:7" x14ac:dyDescent="0.3">
      <c r="A26" s="26"/>
      <c r="B26" s="26"/>
      <c r="C26" s="26"/>
      <c r="D26" s="26"/>
      <c r="E26" s="26"/>
      <c r="F26" s="26"/>
      <c r="G26" s="26"/>
    </row>
    <row r="27" spans="1:7" x14ac:dyDescent="0.3">
      <c r="A27" s="26"/>
      <c r="B27" s="26"/>
      <c r="C27" s="26"/>
      <c r="D27" s="26"/>
      <c r="E27" s="26"/>
      <c r="F27" s="26"/>
      <c r="G27" s="26"/>
    </row>
    <row r="28" spans="1:7" x14ac:dyDescent="0.3">
      <c r="A28" s="26"/>
      <c r="B28" s="26"/>
      <c r="C28" s="26"/>
      <c r="D28" s="26"/>
      <c r="E28" s="26"/>
      <c r="F28" s="26"/>
      <c r="G28" s="26"/>
    </row>
    <row r="29" spans="1:7" x14ac:dyDescent="0.3">
      <c r="A29" s="26"/>
      <c r="B29" s="26"/>
      <c r="C29" s="26"/>
      <c r="D29" s="26"/>
      <c r="E29" s="26"/>
      <c r="F29" s="26"/>
      <c r="G29" s="26"/>
    </row>
    <row r="30" spans="1:7" x14ac:dyDescent="0.3">
      <c r="A30" s="26"/>
      <c r="B30" s="26"/>
      <c r="C30" s="26"/>
      <c r="D30" s="26"/>
      <c r="E30" s="26"/>
      <c r="F30" s="26"/>
      <c r="G30" s="26"/>
    </row>
    <row r="31" spans="1:7" x14ac:dyDescent="0.3">
      <c r="A31" s="26"/>
      <c r="B31" s="26"/>
      <c r="C31" s="26"/>
      <c r="D31" s="26"/>
      <c r="E31" s="26"/>
      <c r="F31" s="26"/>
      <c r="G31" s="26"/>
    </row>
    <row r="32" spans="1:7" x14ac:dyDescent="0.3">
      <c r="A32" s="26"/>
      <c r="B32" s="26"/>
      <c r="C32" s="26"/>
      <c r="D32" s="26"/>
      <c r="E32" s="26"/>
      <c r="F32" s="26"/>
      <c r="G32" s="26"/>
    </row>
    <row r="33" spans="1:7" x14ac:dyDescent="0.3">
      <c r="A33" s="26"/>
      <c r="B33" s="26"/>
      <c r="C33" s="26"/>
      <c r="D33" s="26"/>
      <c r="E33" s="26"/>
      <c r="F33" s="26"/>
      <c r="G33" s="26"/>
    </row>
  </sheetData>
  <sheetProtection algorithmName="SHA-512" hashValue="J/QKBRPdxjpMtO765AjYDBdtvoXk4CjUXW9cYq2R7xG446BFefwU3lvcVD4d1VwhC/OnxGKEHZyoDivRyDNXQA==" saltValue="NEVGPPhc5vsK+bvhnUDqVQ==" spinCount="100000" sheet="1" objects="1" scenarios="1"/>
  <mergeCells count="2">
    <mergeCell ref="A1:G1"/>
    <mergeCell ref="A2:G2"/>
  </mergeCells>
  <hyperlinks>
    <hyperlink ref="B3" location="Auswertung!A1" display="-&gt; Auswertung"/>
    <hyperlink ref="A3" location="Fragen!A1" display="-&gt; Fragen"/>
  </hyperlinks>
  <pageMargins left="0.7" right="0.7" top="0.78740157499999996" bottom="0.78740157499999996" header="0.3" footer="0.3"/>
  <pageSetup paperSize="9" orientation="portrait" horizontalDpi="300" verticalDpi="3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workbookViewId="0">
      <selection activeCell="C5" sqref="C5"/>
    </sheetView>
  </sheetViews>
  <sheetFormatPr baseColWidth="10" defaultRowHeight="14.4" x14ac:dyDescent="0.3"/>
  <cols>
    <col min="1" max="1" width="10.77734375" style="2" customWidth="1"/>
    <col min="2" max="2" width="50.77734375" style="3" customWidth="1"/>
    <col min="3" max="16384" width="11.5546875" style="2"/>
  </cols>
  <sheetData>
    <row r="1" spans="1:3" s="1" customFormat="1" ht="23.4" x14ac:dyDescent="0.3">
      <c r="A1" s="18" t="s">
        <v>0</v>
      </c>
      <c r="B1" s="18"/>
      <c r="C1" s="18"/>
    </row>
    <row r="2" spans="1:3" ht="20.399999999999999" customHeight="1" thickBot="1" x14ac:dyDescent="0.35">
      <c r="A2" s="19" t="s">
        <v>19</v>
      </c>
      <c r="B2" s="19"/>
      <c r="C2" s="19"/>
    </row>
    <row r="3" spans="1:3" ht="15" thickTop="1" x14ac:dyDescent="0.3">
      <c r="A3" s="12" t="s">
        <v>53</v>
      </c>
      <c r="B3" s="12" t="s">
        <v>52</v>
      </c>
    </row>
    <row r="5" spans="1:3" customFormat="1" x14ac:dyDescent="0.3">
      <c r="A5" s="2"/>
      <c r="B5" t="s">
        <v>63</v>
      </c>
      <c r="C5" s="25">
        <v>0.8</v>
      </c>
    </row>
    <row r="6" spans="1:3" customFormat="1" x14ac:dyDescent="0.3">
      <c r="A6" s="2"/>
      <c r="B6" t="s">
        <v>62</v>
      </c>
      <c r="C6" s="25">
        <v>0.5</v>
      </c>
    </row>
    <row r="7" spans="1:3" customFormat="1" x14ac:dyDescent="0.3"/>
    <row r="8" spans="1:3" ht="20.399999999999999" thickBot="1" x14ac:dyDescent="0.35">
      <c r="A8" s="4" t="s">
        <v>54</v>
      </c>
      <c r="B8" s="4" t="s">
        <v>49</v>
      </c>
      <c r="C8" s="2" t="s">
        <v>48</v>
      </c>
    </row>
    <row r="9" spans="1:3" ht="15" thickTop="1" x14ac:dyDescent="0.3">
      <c r="A9" s="2" t="str">
        <f>A8&amp;1</f>
        <v>1.1</v>
      </c>
      <c r="B9" s="3" t="s">
        <v>59</v>
      </c>
      <c r="C9" s="10"/>
    </row>
    <row r="10" spans="1:3" x14ac:dyDescent="0.3">
      <c r="A10" s="2" t="str">
        <f>A8&amp;2</f>
        <v>1.2</v>
      </c>
      <c r="B10" s="3" t="s">
        <v>60</v>
      </c>
      <c r="C10" s="10"/>
    </row>
    <row r="11" spans="1:3" x14ac:dyDescent="0.3">
      <c r="A11" s="2" t="str">
        <f>A8&amp;3</f>
        <v>1.3</v>
      </c>
      <c r="B11" s="3" t="s">
        <v>20</v>
      </c>
      <c r="C11" s="10"/>
    </row>
    <row r="12" spans="1:3" ht="28.8" x14ac:dyDescent="0.3">
      <c r="A12" s="2" t="str">
        <f>A8&amp;4</f>
        <v>1.4</v>
      </c>
      <c r="B12" s="3" t="s">
        <v>21</v>
      </c>
      <c r="C12" s="10"/>
    </row>
    <row r="13" spans="1:3" x14ac:dyDescent="0.3">
      <c r="A13" s="2" t="str">
        <f>A8&amp;5</f>
        <v>1.5</v>
      </c>
      <c r="B13" s="3" t="s">
        <v>22</v>
      </c>
      <c r="C13" s="10"/>
    </row>
    <row r="14" spans="1:3" x14ac:dyDescent="0.3">
      <c r="A14" s="2" t="str">
        <f>A8&amp;6</f>
        <v>1.6</v>
      </c>
      <c r="B14" s="3" t="s">
        <v>23</v>
      </c>
      <c r="C14" s="10"/>
    </row>
    <row r="15" spans="1:3" x14ac:dyDescent="0.3">
      <c r="A15" s="2" t="str">
        <f>A8&amp;7</f>
        <v>1.7</v>
      </c>
      <c r="B15" s="3" t="s">
        <v>24</v>
      </c>
      <c r="C15" s="10"/>
    </row>
    <row r="17" spans="1:3" ht="20.399999999999999" thickBot="1" x14ac:dyDescent="0.35">
      <c r="A17" s="4" t="s">
        <v>58</v>
      </c>
      <c r="B17" s="4" t="s">
        <v>9</v>
      </c>
      <c r="C17" s="5"/>
    </row>
    <row r="18" spans="1:3" ht="15" thickTop="1" x14ac:dyDescent="0.3">
      <c r="A18" s="2" t="str">
        <f>A17&amp;1</f>
        <v>2.1</v>
      </c>
      <c r="B18" s="3" t="s">
        <v>26</v>
      </c>
      <c r="C18" s="10"/>
    </row>
    <row r="19" spans="1:3" x14ac:dyDescent="0.3">
      <c r="A19" s="2" t="str">
        <f>A17&amp;2</f>
        <v>2.2</v>
      </c>
      <c r="B19" s="3" t="s">
        <v>27</v>
      </c>
      <c r="C19" s="10"/>
    </row>
    <row r="20" spans="1:3" x14ac:dyDescent="0.3">
      <c r="A20" s="2" t="str">
        <f>A17&amp;3</f>
        <v>2.3</v>
      </c>
      <c r="B20" s="3" t="s">
        <v>28</v>
      </c>
      <c r="C20" s="10"/>
    </row>
    <row r="21" spans="1:3" x14ac:dyDescent="0.3">
      <c r="A21" s="2" t="str">
        <f>A17&amp;4</f>
        <v>2.4</v>
      </c>
      <c r="B21" s="3" t="s">
        <v>29</v>
      </c>
      <c r="C21" s="10"/>
    </row>
    <row r="22" spans="1:3" x14ac:dyDescent="0.3">
      <c r="A22" s="2" t="str">
        <f>A17&amp;5</f>
        <v>2.5</v>
      </c>
      <c r="B22" s="3" t="s">
        <v>30</v>
      </c>
      <c r="C22" s="10"/>
    </row>
    <row r="23" spans="1:3" ht="28.8" x14ac:dyDescent="0.3">
      <c r="A23" s="2" t="str">
        <f>A17&amp;6</f>
        <v>2.6</v>
      </c>
      <c r="B23" s="3" t="s">
        <v>31</v>
      </c>
      <c r="C23" s="10"/>
    </row>
    <row r="24" spans="1:3" ht="28.8" x14ac:dyDescent="0.3">
      <c r="A24" s="2" t="str">
        <f>A17&amp;7</f>
        <v>2.7</v>
      </c>
      <c r="B24" s="3" t="s">
        <v>32</v>
      </c>
      <c r="C24" s="10"/>
    </row>
    <row r="25" spans="1:3" ht="28.8" x14ac:dyDescent="0.3">
      <c r="A25" s="2" t="str">
        <f>A17&amp;8</f>
        <v>2.8</v>
      </c>
      <c r="B25" s="3" t="s">
        <v>33</v>
      </c>
      <c r="C25" s="10"/>
    </row>
    <row r="26" spans="1:3" x14ac:dyDescent="0.3">
      <c r="A26" s="2" t="str">
        <f>A17&amp;9</f>
        <v>2.9</v>
      </c>
      <c r="B26" s="3" t="s">
        <v>34</v>
      </c>
      <c r="C26" s="10"/>
    </row>
    <row r="28" spans="1:3" ht="20.399999999999999" thickBot="1" x14ac:dyDescent="0.35">
      <c r="A28" s="4" t="s">
        <v>55</v>
      </c>
      <c r="B28" s="4" t="s">
        <v>1</v>
      </c>
      <c r="C28" s="5"/>
    </row>
    <row r="29" spans="1:3" ht="15" thickTop="1" x14ac:dyDescent="0.3">
      <c r="A29" s="2" t="str">
        <f>A28&amp;1</f>
        <v>3.1</v>
      </c>
      <c r="B29" s="3" t="s">
        <v>35</v>
      </c>
      <c r="C29" s="10"/>
    </row>
    <row r="30" spans="1:3" x14ac:dyDescent="0.3">
      <c r="A30" s="2" t="str">
        <f>A28&amp;2</f>
        <v>3.2</v>
      </c>
      <c r="B30" s="3" t="s">
        <v>36</v>
      </c>
      <c r="C30" s="10"/>
    </row>
    <row r="31" spans="1:3" x14ac:dyDescent="0.3">
      <c r="A31" s="2" t="str">
        <f>A28&amp;3</f>
        <v>3.3</v>
      </c>
      <c r="B31" s="3" t="s">
        <v>37</v>
      </c>
      <c r="C31" s="10"/>
    </row>
    <row r="33" spans="1:3" ht="20.399999999999999" thickBot="1" x14ac:dyDescent="0.35">
      <c r="A33" s="4" t="s">
        <v>56</v>
      </c>
      <c r="B33" s="4" t="s">
        <v>2</v>
      </c>
      <c r="C33" s="5"/>
    </row>
    <row r="34" spans="1:3" ht="15" thickTop="1" x14ac:dyDescent="0.3">
      <c r="A34" s="2" t="str">
        <f>A33&amp;1</f>
        <v>4.1</v>
      </c>
      <c r="B34" s="3" t="s">
        <v>51</v>
      </c>
      <c r="C34" s="10"/>
    </row>
    <row r="35" spans="1:3" x14ac:dyDescent="0.3">
      <c r="A35" s="2" t="str">
        <f>A33&amp;2</f>
        <v>4.2</v>
      </c>
      <c r="B35" s="3" t="s">
        <v>38</v>
      </c>
      <c r="C35" s="10"/>
    </row>
    <row r="36" spans="1:3" x14ac:dyDescent="0.3">
      <c r="A36" s="2" t="str">
        <f>A33&amp;3</f>
        <v>4.3</v>
      </c>
      <c r="B36" s="3" t="s">
        <v>39</v>
      </c>
      <c r="C36" s="10"/>
    </row>
    <row r="37" spans="1:3" ht="28.8" x14ac:dyDescent="0.3">
      <c r="A37" s="2" t="str">
        <f>A33&amp;4</f>
        <v>4.4</v>
      </c>
      <c r="B37" s="3" t="s">
        <v>40</v>
      </c>
      <c r="C37" s="10"/>
    </row>
    <row r="38" spans="1:3" x14ac:dyDescent="0.3">
      <c r="A38" s="2" t="str">
        <f>A33&amp;5</f>
        <v>4.5</v>
      </c>
      <c r="B38" s="3" t="s">
        <v>41</v>
      </c>
      <c r="C38" s="10"/>
    </row>
    <row r="40" spans="1:3" ht="20.399999999999999" thickBot="1" x14ac:dyDescent="0.35">
      <c r="A40" s="4" t="s">
        <v>57</v>
      </c>
      <c r="B40" s="4" t="s">
        <v>3</v>
      </c>
      <c r="C40" s="5"/>
    </row>
    <row r="41" spans="1:3" ht="15" thickTop="1" x14ac:dyDescent="0.3">
      <c r="A41" s="2" t="str">
        <f>A40&amp;1</f>
        <v>5.1</v>
      </c>
      <c r="B41" s="3" t="s">
        <v>42</v>
      </c>
      <c r="C41" s="10"/>
    </row>
    <row r="42" spans="1:3" x14ac:dyDescent="0.3">
      <c r="A42" s="2" t="str">
        <f>A40&amp;2</f>
        <v>5.2</v>
      </c>
      <c r="B42" s="3" t="s">
        <v>43</v>
      </c>
      <c r="C42" s="10"/>
    </row>
    <row r="43" spans="1:3" x14ac:dyDescent="0.3">
      <c r="A43" s="2" t="str">
        <f>A40&amp;3</f>
        <v>5.3</v>
      </c>
      <c r="B43" s="3" t="s">
        <v>44</v>
      </c>
      <c r="C43" s="10"/>
    </row>
    <row r="44" spans="1:3" x14ac:dyDescent="0.3">
      <c r="A44" s="2" t="str">
        <f>A40&amp;4</f>
        <v>5.4</v>
      </c>
      <c r="B44" s="3" t="s">
        <v>45</v>
      </c>
      <c r="C44" s="13"/>
    </row>
    <row r="45" spans="1:3" x14ac:dyDescent="0.3">
      <c r="A45" s="14" t="s">
        <v>46</v>
      </c>
      <c r="B45" s="14" t="s">
        <v>47</v>
      </c>
      <c r="C45" s="14" t="s">
        <v>46</v>
      </c>
    </row>
  </sheetData>
  <sheetProtection algorithmName="SHA-512" hashValue="8ADfMlFyygnCZ3mVsLUxyV7zgXx6c7DIUf1pbeiftH4yjAZ2pNRXVRvl1aQEg+IIIYN2e7Ar3q5BllQPtF+SAw==" saltValue="tzbio6H/XjtTYql3406OOw==" spinCount="100000" sheet="1" objects="1" scenarios="1"/>
  <mergeCells count="2">
    <mergeCell ref="A1:C1"/>
    <mergeCell ref="A2:C2"/>
  </mergeCells>
  <dataValidations count="1">
    <dataValidation type="list" allowBlank="1" showInputMessage="1" showErrorMessage="1" sqref="C9:C15 C41:C44 C29:C31 C18:C26 C34:C39">
      <formula1>"Ja, Nein"</formula1>
    </dataValidation>
  </dataValidations>
  <hyperlinks>
    <hyperlink ref="A3" location="Auswertung!A1" display="-&gt; Auswertung"/>
    <hyperlink ref="B3" location="Anmerkungen!A1" display="-&gt; Anmerkungen"/>
  </hyperlinks>
  <pageMargins left="0.7" right="0.7" top="0.78740157499999996" bottom="0.78740157499999996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Auswertung</vt:lpstr>
      <vt:lpstr>Anmerkungen</vt:lpstr>
      <vt:lpstr>Fragen</vt:lpstr>
      <vt:lpstr>Antwortenliste</vt:lpstr>
      <vt:lpstr>Fragenkatalog</vt:lpstr>
    </vt:vector>
  </TitlesOfParts>
  <Company>Volkswagen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Dahms, Diethelm (EXTERN: Lautmaler)</dc:creator>
  <cp:lastModifiedBy>ddd</cp:lastModifiedBy>
  <cp:lastPrinted>2020-05-19T11:30:04Z</cp:lastPrinted>
  <dcterms:created xsi:type="dcterms:W3CDTF">2020-05-19T06:54:21Z</dcterms:created>
  <dcterms:modified xsi:type="dcterms:W3CDTF">2020-05-22T12:41:05Z</dcterms:modified>
</cp:coreProperties>
</file>